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3\04納品\②財務書類４表及び附属明細書\附属明細書\"/>
    </mc:Choice>
  </mc:AlternateContent>
  <xr:revisionPtr revIDLastSave="0" documentId="13_ncr:1_{F8DB8358-69EC-4AD8-B5D8-1BD801A54C1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投資及び出資金の明細（一般会計等）" sheetId="2" r:id="rId1"/>
    <sheet name="投資及び出資金の明細（全体会計）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2" l="1"/>
  <c r="F14" i="3" l="1"/>
  <c r="F15" i="3"/>
  <c r="D15" i="3"/>
  <c r="C15" i="3"/>
  <c r="D14" i="3"/>
  <c r="C14" i="3"/>
  <c r="K26" i="2" l="1"/>
  <c r="F26" i="2"/>
  <c r="D26" i="2"/>
  <c r="C26" i="2"/>
  <c r="B26" i="2"/>
  <c r="J25" i="2"/>
  <c r="G25" i="2"/>
  <c r="E25" i="2"/>
  <c r="J24" i="2"/>
  <c r="G24" i="2"/>
  <c r="E24" i="2"/>
  <c r="J23" i="2"/>
  <c r="G23" i="2"/>
  <c r="E23" i="2"/>
  <c r="J22" i="2"/>
  <c r="G22" i="2"/>
  <c r="E22" i="2"/>
  <c r="J21" i="2"/>
  <c r="G21" i="2"/>
  <c r="J17" i="2"/>
  <c r="F17" i="2"/>
  <c r="D17" i="2"/>
  <c r="C17" i="2"/>
  <c r="B17" i="2"/>
  <c r="G15" i="2"/>
  <c r="E15" i="2"/>
  <c r="G14" i="2"/>
  <c r="E14" i="2"/>
  <c r="K26" i="3"/>
  <c r="F26" i="3"/>
  <c r="D26" i="3"/>
  <c r="C26" i="3"/>
  <c r="B26" i="3"/>
  <c r="J26" i="3" s="1"/>
  <c r="J25" i="3"/>
  <c r="G25" i="3"/>
  <c r="E25" i="3"/>
  <c r="J24" i="3"/>
  <c r="G24" i="3"/>
  <c r="E24" i="3"/>
  <c r="J23" i="3"/>
  <c r="G23" i="3"/>
  <c r="E23" i="3"/>
  <c r="J22" i="3"/>
  <c r="G22" i="3"/>
  <c r="E22" i="3"/>
  <c r="J21" i="3"/>
  <c r="G21" i="3"/>
  <c r="E21" i="3"/>
  <c r="J17" i="3"/>
  <c r="F17" i="3"/>
  <c r="D17" i="3"/>
  <c r="C17" i="3"/>
  <c r="B17" i="3"/>
  <c r="G15" i="3"/>
  <c r="E15" i="3"/>
  <c r="G14" i="3"/>
  <c r="G17" i="3" s="1"/>
  <c r="E14" i="3"/>
  <c r="H24" i="3" l="1"/>
  <c r="H25" i="3"/>
  <c r="H23" i="3"/>
  <c r="H24" i="2"/>
  <c r="H23" i="2"/>
  <c r="H14" i="3"/>
  <c r="H15" i="3"/>
  <c r="H17" i="3"/>
  <c r="H21" i="3"/>
  <c r="E26" i="3"/>
  <c r="H22" i="2"/>
  <c r="H21" i="2"/>
  <c r="H25" i="2"/>
  <c r="G26" i="2"/>
  <c r="J26" i="2"/>
  <c r="E26" i="2"/>
  <c r="G26" i="3"/>
  <c r="H14" i="2"/>
  <c r="H15" i="2"/>
  <c r="E17" i="2"/>
  <c r="H22" i="3"/>
  <c r="E17" i="3"/>
  <c r="H26" i="2" l="1"/>
  <c r="H26" i="3"/>
  <c r="H17" i="2"/>
</calcChain>
</file>

<file path=xl/sharedStrings.xml><?xml version="1.0" encoding="utf-8"?>
<sst xmlns="http://schemas.openxmlformats.org/spreadsheetml/2006/main" count="196" uniqueCount="41">
  <si>
    <t>投資及び出資金の明細</t>
  </si>
  <si>
    <t>自治体名：越生町</t>
  </si>
  <si>
    <t>市場価格のあるもの</t>
  </si>
  <si>
    <t>銘柄名</t>
  </si>
  <si>
    <t>株数・口数など_x000D_
(A)</t>
  </si>
  <si>
    <t>時価単価_x000D_
(B)</t>
  </si>
  <si>
    <t>貸借対照表計上額_x000D_
(A) X (B)_x000D_
(C)</t>
  </si>
  <si>
    <t>取得単価_x000D_
(D)</t>
  </si>
  <si>
    <t>取得原価_x000D_
(A) X (D)_x000D_
(E)</t>
  </si>
  <si>
    <t>評価差額_x000D_
(C) - (E)_x000D_
(F)</t>
  </si>
  <si>
    <t>(参考)財産に関する_x000D_
調書記載額</t>
  </si>
  <si>
    <t>合計</t>
  </si>
  <si>
    <t>市場価格のないもののうち連結対象団体に対するもの</t>
  </si>
  <si>
    <t>相手先名</t>
  </si>
  <si>
    <t>出資金額_x000D_
(貸借対照表計上額)_x000D_
(A)</t>
  </si>
  <si>
    <t>資産_x000D_
(B)</t>
  </si>
  <si>
    <t>負債_x000D_
(C)</t>
  </si>
  <si>
    <t>純資産額_x000D_
(B) - (C)_x000D_
(D)</t>
  </si>
  <si>
    <t>資本金_x000D_
(E)</t>
  </si>
  <si>
    <t>出資割合(%)_x000D_
(A) / (E)_x000D_
(F)</t>
  </si>
  <si>
    <t>実質価額_x000D_
(D) X (F)_x000D_
(G)</t>
  </si>
  <si>
    <t>投資損失引当金_x000D_
計上額_x000D_
(H)</t>
  </si>
  <si>
    <t>市場価格のないもののうち連結対象団体以外に対するもの</t>
  </si>
  <si>
    <t>出資金額_x000D_
(A)</t>
  </si>
  <si>
    <t>強制評価減_x000D_
(H)</t>
  </si>
  <si>
    <t>貸借対照表計上額_x000D_
(A) - (H)_x000D_
(I)</t>
  </si>
  <si>
    <t>会計：一般会計等</t>
    <rPh sb="0" eb="2">
      <t>カイケイ</t>
    </rPh>
    <rPh sb="3" eb="5">
      <t>イッパン</t>
    </rPh>
    <rPh sb="5" eb="7">
      <t>カイケイ</t>
    </rPh>
    <rPh sb="7" eb="8">
      <t>トウ</t>
    </rPh>
    <phoneticPr fontId="1"/>
  </si>
  <si>
    <t>(単位：千円)</t>
    <rPh sb="4" eb="6">
      <t>センエン</t>
    </rPh>
    <phoneticPr fontId="1"/>
  </si>
  <si>
    <t>㈱越生特産物加工研究所</t>
    <phoneticPr fontId="6"/>
  </si>
  <si>
    <t>-</t>
    <phoneticPr fontId="6"/>
  </si>
  <si>
    <t>（福）越生町社会福祉協議会出資金</t>
    <rPh sb="1" eb="2">
      <t>フク</t>
    </rPh>
    <rPh sb="3" eb="6">
      <t>オゴセマチ</t>
    </rPh>
    <rPh sb="6" eb="8">
      <t>シャカイ</t>
    </rPh>
    <rPh sb="8" eb="10">
      <t>フクシ</t>
    </rPh>
    <rPh sb="10" eb="13">
      <t>キョウギカイ</t>
    </rPh>
    <rPh sb="13" eb="16">
      <t>シュッシキン</t>
    </rPh>
    <phoneticPr fontId="6"/>
  </si>
  <si>
    <t>埼玉県農業信用基金協会出資金</t>
    <rPh sb="0" eb="3">
      <t>サイタマケン</t>
    </rPh>
    <rPh sb="3" eb="5">
      <t>ノウギョウ</t>
    </rPh>
    <rPh sb="5" eb="7">
      <t>シンヨウ</t>
    </rPh>
    <rPh sb="7" eb="9">
      <t>キキン</t>
    </rPh>
    <rPh sb="9" eb="11">
      <t>キョウカイ</t>
    </rPh>
    <rPh sb="11" eb="14">
      <t>シュッシキン</t>
    </rPh>
    <phoneticPr fontId="6"/>
  </si>
  <si>
    <t>（公財）埼玉県暴力追放薬物乱用防止センター出捐金</t>
    <rPh sb="1" eb="2">
      <t>コウ</t>
    </rPh>
    <rPh sb="2" eb="3">
      <t>ザイ</t>
    </rPh>
    <rPh sb="4" eb="7">
      <t>サイタマケン</t>
    </rPh>
    <rPh sb="7" eb="9">
      <t>ボウリョク</t>
    </rPh>
    <rPh sb="9" eb="11">
      <t>ツイホウ</t>
    </rPh>
    <rPh sb="11" eb="13">
      <t>ヤクブツ</t>
    </rPh>
    <rPh sb="13" eb="15">
      <t>ランヨウ</t>
    </rPh>
    <rPh sb="15" eb="17">
      <t>ボウシ</t>
    </rPh>
    <rPh sb="21" eb="23">
      <t>シュツエン</t>
    </rPh>
    <rPh sb="23" eb="24">
      <t>キン</t>
    </rPh>
    <phoneticPr fontId="6"/>
  </si>
  <si>
    <t>川越総合卸売市場（株）出資金</t>
    <rPh sb="0" eb="2">
      <t>カワゴエ</t>
    </rPh>
    <rPh sb="2" eb="4">
      <t>ソウゴウ</t>
    </rPh>
    <rPh sb="4" eb="6">
      <t>オロシウリ</t>
    </rPh>
    <rPh sb="6" eb="8">
      <t>イチバ</t>
    </rPh>
    <rPh sb="11" eb="14">
      <t>シュッシキン</t>
    </rPh>
    <phoneticPr fontId="6"/>
  </si>
  <si>
    <t>（公社）埼玉県農林公社出資金</t>
    <rPh sb="1" eb="3">
      <t>コウシャ</t>
    </rPh>
    <rPh sb="4" eb="7">
      <t>サイタマケン</t>
    </rPh>
    <rPh sb="7" eb="9">
      <t>ノウリン</t>
    </rPh>
    <rPh sb="9" eb="11">
      <t>コウシャ</t>
    </rPh>
    <rPh sb="11" eb="14">
      <t>シュッシキン</t>
    </rPh>
    <phoneticPr fontId="6"/>
  </si>
  <si>
    <t>地方公共団体金融機構</t>
    <rPh sb="0" eb="2">
      <t>チホウ</t>
    </rPh>
    <rPh sb="2" eb="4">
      <t>コウキョウ</t>
    </rPh>
    <rPh sb="4" eb="6">
      <t>ダンタイ</t>
    </rPh>
    <rPh sb="6" eb="8">
      <t>キンユウ</t>
    </rPh>
    <rPh sb="8" eb="10">
      <t>キコウ</t>
    </rPh>
    <phoneticPr fontId="6"/>
  </si>
  <si>
    <t>投資及び出資金の明細</t>
    <phoneticPr fontId="6"/>
  </si>
  <si>
    <t>会計：全体会計</t>
    <rPh sb="0" eb="2">
      <t>カイケイ</t>
    </rPh>
    <rPh sb="3" eb="5">
      <t>ゼンタイ</t>
    </rPh>
    <rPh sb="5" eb="7">
      <t>カイケイ</t>
    </rPh>
    <phoneticPr fontId="1"/>
  </si>
  <si>
    <t>年度：令和5年度</t>
    <phoneticPr fontId="6"/>
  </si>
  <si>
    <t>-</t>
  </si>
  <si>
    <t>合計</t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</si>
</sst>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00%"/>
  </numFmts>
  <fonts count="8" x14ac:knownFonts="1">
    <font>
      <sz val="11"/>
      <color theme="1"/>
      <name val="游ゴシック"/>
      <family val="2"/>
      <scheme val="minor"/>
    </font>
    <font>
      <sz val="9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8"/>
      <color theme="1"/>
      <name val="ＭＳ Ｐゴシック"/>
      <family val="3"/>
      <charset val="128"/>
    </font>
    <font>
      <sz val="11"/>
      <color theme="1"/>
      <name val="游ゴシック"/>
      <family val="2"/>
      <scheme val="minor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38" fontId="5" fillId="0" borderId="0" applyFont="0" applyFill="0" applyBorder="0" applyAlignment="0" applyProtection="0">
      <alignment vertical="center"/>
    </xf>
  </cellStyleXfs>
  <cellXfs count="22">
    <xf numFmtId="0" fontId="0" fillId="0" borderId="0" xfId="0"/>
    <xf numFmtId="3" fontId="1" fillId="0" borderId="1" xfId="0" applyNumberFormat="1" applyFont="1" applyBorder="1" applyAlignment="1">
      <alignment horizontal="right" vertical="center"/>
    </xf>
    <xf numFmtId="3" fontId="1" fillId="2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right"/>
    </xf>
    <xf numFmtId="3" fontId="3" fillId="0" borderId="0" xfId="0" applyNumberFormat="1" applyFont="1"/>
    <xf numFmtId="3" fontId="1" fillId="2" borderId="1" xfId="0" applyNumberFormat="1" applyFont="1" applyFill="1" applyBorder="1" applyAlignment="1">
      <alignment horizontal="center" vertical="center"/>
    </xf>
    <xf numFmtId="3" fontId="1" fillId="0" borderId="1" xfId="0" applyNumberFormat="1" applyFont="1" applyBorder="1" applyAlignment="1">
      <alignment horizontal="left" vertical="center"/>
    </xf>
    <xf numFmtId="3" fontId="1" fillId="0" borderId="1" xfId="0" applyNumberFormat="1" applyFont="1" applyBorder="1" applyAlignment="1">
      <alignment horizontal="center" vertical="center"/>
    </xf>
    <xf numFmtId="3" fontId="1" fillId="0" borderId="0" xfId="0" applyNumberFormat="1" applyFont="1"/>
    <xf numFmtId="3" fontId="2" fillId="0" borderId="0" xfId="0" applyNumberFormat="1" applyFont="1"/>
    <xf numFmtId="3" fontId="4" fillId="0" borderId="0" xfId="0" applyNumberFormat="1" applyFont="1"/>
    <xf numFmtId="3" fontId="7" fillId="0" borderId="1" xfId="0" applyNumberFormat="1" applyFont="1" applyBorder="1" applyAlignment="1">
      <alignment horizontal="left" vertical="center"/>
    </xf>
    <xf numFmtId="3" fontId="7" fillId="0" borderId="1" xfId="0" applyNumberFormat="1" applyFont="1" applyBorder="1" applyAlignment="1">
      <alignment horizontal="right" vertical="center"/>
    </xf>
    <xf numFmtId="176" fontId="7" fillId="0" borderId="1" xfId="0" applyNumberFormat="1" applyFont="1" applyBorder="1" applyAlignment="1">
      <alignment horizontal="right" vertical="center"/>
    </xf>
    <xf numFmtId="3" fontId="7" fillId="0" borderId="1" xfId="0" applyNumberFormat="1" applyFont="1" applyBorder="1" applyAlignment="1">
      <alignment horizontal="center" vertical="center"/>
    </xf>
    <xf numFmtId="3" fontId="7" fillId="0" borderId="1" xfId="0" applyNumberFormat="1" applyFont="1" applyBorder="1" applyAlignment="1">
      <alignment vertical="center"/>
    </xf>
    <xf numFmtId="3" fontId="7" fillId="0" borderId="2" xfId="0" applyNumberFormat="1" applyFont="1" applyBorder="1" applyAlignment="1">
      <alignment horizontal="right" vertical="center"/>
    </xf>
    <xf numFmtId="176" fontId="7" fillId="0" borderId="3" xfId="0" applyNumberFormat="1" applyFont="1" applyBorder="1" applyAlignment="1">
      <alignment horizontal="right" vertical="center"/>
    </xf>
    <xf numFmtId="3" fontId="1" fillId="2" borderId="4" xfId="0" applyNumberFormat="1" applyFont="1" applyFill="1" applyBorder="1" applyAlignment="1">
      <alignment horizontal="center" vertical="center" wrapText="1"/>
    </xf>
    <xf numFmtId="3" fontId="7" fillId="0" borderId="5" xfId="0" applyNumberFormat="1" applyFont="1" applyBorder="1" applyAlignment="1">
      <alignment horizontal="right" vertical="center"/>
    </xf>
    <xf numFmtId="38" fontId="1" fillId="0" borderId="1" xfId="1" applyFont="1" applyBorder="1" applyAlignment="1" applyProtection="1">
      <alignment horizontal="right" vertical="center"/>
    </xf>
    <xf numFmtId="38" fontId="1" fillId="0" borderId="1" xfId="1" applyFont="1" applyFill="1" applyBorder="1" applyAlignment="1" applyProtection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26"/>
  <sheetViews>
    <sheetView tabSelected="1" workbookViewId="0">
      <selection activeCell="B17" sqref="B17"/>
    </sheetView>
  </sheetViews>
  <sheetFormatPr defaultColWidth="8.875" defaultRowHeight="11.25" x14ac:dyDescent="0.15"/>
  <cols>
    <col min="1" max="1" width="56" style="8" bestFit="1" customWidth="1"/>
    <col min="2" max="11" width="15.375" style="8" customWidth="1"/>
    <col min="12" max="16384" width="8.875" style="8"/>
  </cols>
  <sheetData>
    <row r="1" spans="1:10" ht="21" x14ac:dyDescent="0.2">
      <c r="A1" s="10" t="s">
        <v>36</v>
      </c>
    </row>
    <row r="2" spans="1:10" ht="13.5" x14ac:dyDescent="0.15">
      <c r="A2" s="9" t="s">
        <v>1</v>
      </c>
      <c r="H2" s="9" t="s">
        <v>38</v>
      </c>
    </row>
    <row r="3" spans="1:10" ht="13.5" x14ac:dyDescent="0.15">
      <c r="A3" s="9" t="s">
        <v>26</v>
      </c>
    </row>
    <row r="5" spans="1:10" ht="13.5" x14ac:dyDescent="0.15">
      <c r="A5" s="4" t="s">
        <v>2</v>
      </c>
      <c r="H5" s="3" t="s">
        <v>27</v>
      </c>
    </row>
    <row r="6" spans="1:10" ht="37.5" customHeight="1" x14ac:dyDescent="0.15">
      <c r="A6" s="5" t="s">
        <v>3</v>
      </c>
      <c r="B6" s="2" t="s">
        <v>4</v>
      </c>
      <c r="C6" s="2" t="s">
        <v>5</v>
      </c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</row>
    <row r="7" spans="1:10" ht="18" customHeight="1" x14ac:dyDescent="0.15">
      <c r="A7" s="11" t="s">
        <v>29</v>
      </c>
      <c r="B7" s="12" t="s">
        <v>29</v>
      </c>
      <c r="C7" s="12" t="s">
        <v>29</v>
      </c>
      <c r="D7" s="12" t="s">
        <v>29</v>
      </c>
      <c r="E7" s="12" t="s">
        <v>29</v>
      </c>
      <c r="F7" s="12" t="s">
        <v>29</v>
      </c>
      <c r="G7" s="12" t="s">
        <v>29</v>
      </c>
      <c r="H7" s="12" t="s">
        <v>29</v>
      </c>
    </row>
    <row r="8" spans="1:10" ht="18" customHeight="1" x14ac:dyDescent="0.15">
      <c r="A8" s="11" t="s">
        <v>29</v>
      </c>
      <c r="B8" s="12" t="s">
        <v>29</v>
      </c>
      <c r="C8" s="12" t="s">
        <v>29</v>
      </c>
      <c r="D8" s="12" t="s">
        <v>29</v>
      </c>
      <c r="E8" s="12" t="s">
        <v>29</v>
      </c>
      <c r="F8" s="12" t="s">
        <v>29</v>
      </c>
      <c r="G8" s="12" t="s">
        <v>29</v>
      </c>
      <c r="H8" s="12" t="s">
        <v>29</v>
      </c>
    </row>
    <row r="9" spans="1:10" ht="18" customHeight="1" x14ac:dyDescent="0.15">
      <c r="A9" s="11" t="s">
        <v>29</v>
      </c>
      <c r="B9" s="12" t="s">
        <v>29</v>
      </c>
      <c r="C9" s="12" t="s">
        <v>29</v>
      </c>
      <c r="D9" s="12" t="s">
        <v>29</v>
      </c>
      <c r="E9" s="12" t="s">
        <v>29</v>
      </c>
      <c r="F9" s="12" t="s">
        <v>29</v>
      </c>
      <c r="G9" s="12" t="s">
        <v>29</v>
      </c>
      <c r="H9" s="12" t="s">
        <v>29</v>
      </c>
    </row>
    <row r="10" spans="1:10" ht="18" customHeight="1" x14ac:dyDescent="0.15">
      <c r="A10" s="14" t="s">
        <v>11</v>
      </c>
      <c r="B10" s="12" t="s">
        <v>29</v>
      </c>
      <c r="C10" s="12" t="s">
        <v>29</v>
      </c>
      <c r="D10" s="12" t="s">
        <v>29</v>
      </c>
      <c r="E10" s="12" t="s">
        <v>29</v>
      </c>
      <c r="F10" s="12" t="s">
        <v>29</v>
      </c>
      <c r="G10" s="12" t="s">
        <v>29</v>
      </c>
      <c r="H10" s="12" t="s">
        <v>29</v>
      </c>
    </row>
    <row r="12" spans="1:10" ht="13.5" x14ac:dyDescent="0.15">
      <c r="A12" s="4" t="s">
        <v>12</v>
      </c>
      <c r="J12" s="3" t="s">
        <v>27</v>
      </c>
    </row>
    <row r="13" spans="1:10" ht="37.5" customHeight="1" x14ac:dyDescent="0.15">
      <c r="A13" s="5" t="s">
        <v>13</v>
      </c>
      <c r="B13" s="2" t="s">
        <v>14</v>
      </c>
      <c r="C13" s="2" t="s">
        <v>15</v>
      </c>
      <c r="D13" s="2" t="s">
        <v>16</v>
      </c>
      <c r="E13" s="2" t="s">
        <v>17</v>
      </c>
      <c r="F13" s="2" t="s">
        <v>18</v>
      </c>
      <c r="G13" s="2" t="s">
        <v>19</v>
      </c>
      <c r="H13" s="2" t="s">
        <v>20</v>
      </c>
      <c r="I13" s="2" t="s">
        <v>21</v>
      </c>
      <c r="J13" s="2" t="s">
        <v>10</v>
      </c>
    </row>
    <row r="14" spans="1:10" ht="18" customHeight="1" x14ac:dyDescent="0.15">
      <c r="A14" s="11" t="s">
        <v>28</v>
      </c>
      <c r="B14" s="12">
        <v>32650</v>
      </c>
      <c r="C14" s="1">
        <v>70026</v>
      </c>
      <c r="D14" s="1">
        <v>51743</v>
      </c>
      <c r="E14" s="1">
        <f t="shared" ref="E14:E15" si="0">C14-D14</f>
        <v>18283</v>
      </c>
      <c r="F14" s="1">
        <v>71000</v>
      </c>
      <c r="G14" s="13">
        <f t="shared" ref="G14:G15" si="1">B14/F14</f>
        <v>0.45985915492957746</v>
      </c>
      <c r="H14" s="12">
        <f>E14*G14</f>
        <v>8407.6049295774646</v>
      </c>
      <c r="I14" s="12" t="s">
        <v>29</v>
      </c>
      <c r="J14" s="12">
        <v>32650</v>
      </c>
    </row>
    <row r="15" spans="1:10" ht="18" customHeight="1" x14ac:dyDescent="0.15">
      <c r="A15" s="11" t="s">
        <v>30</v>
      </c>
      <c r="B15" s="12">
        <v>1000</v>
      </c>
      <c r="C15" s="1">
        <v>77265</v>
      </c>
      <c r="D15" s="1">
        <v>46859</v>
      </c>
      <c r="E15" s="1">
        <f t="shared" si="0"/>
        <v>30406</v>
      </c>
      <c r="F15" s="1">
        <v>1000</v>
      </c>
      <c r="G15" s="13">
        <f t="shared" si="1"/>
        <v>1</v>
      </c>
      <c r="H15" s="12">
        <f>E15*G15</f>
        <v>30406</v>
      </c>
      <c r="I15" s="12" t="s">
        <v>29</v>
      </c>
      <c r="J15" s="12">
        <v>1000</v>
      </c>
    </row>
    <row r="16" spans="1:10" ht="18" customHeight="1" x14ac:dyDescent="0.15">
      <c r="A16" s="11" t="s">
        <v>29</v>
      </c>
      <c r="B16" s="12" t="s">
        <v>29</v>
      </c>
      <c r="C16" s="1" t="s">
        <v>29</v>
      </c>
      <c r="D16" s="1" t="s">
        <v>29</v>
      </c>
      <c r="E16" s="1" t="s">
        <v>29</v>
      </c>
      <c r="F16" s="1" t="s">
        <v>29</v>
      </c>
      <c r="G16" s="12" t="s">
        <v>29</v>
      </c>
      <c r="H16" s="12" t="s">
        <v>29</v>
      </c>
      <c r="I16" s="12" t="s">
        <v>29</v>
      </c>
      <c r="J16" s="12" t="s">
        <v>29</v>
      </c>
    </row>
    <row r="17" spans="1:11" ht="18" customHeight="1" x14ac:dyDescent="0.15">
      <c r="A17" s="14" t="s">
        <v>40</v>
      </c>
      <c r="B17" s="12">
        <f>SUM(B14:B16)</f>
        <v>33650</v>
      </c>
      <c r="C17" s="12">
        <f t="shared" ref="C17:J17" si="2">SUM(C14:C16)</f>
        <v>147291</v>
      </c>
      <c r="D17" s="12">
        <f t="shared" si="2"/>
        <v>98602</v>
      </c>
      <c r="E17" s="12">
        <f t="shared" si="2"/>
        <v>48689</v>
      </c>
      <c r="F17" s="12">
        <f t="shared" si="2"/>
        <v>72000</v>
      </c>
      <c r="G17" s="12" t="s">
        <v>29</v>
      </c>
      <c r="H17" s="12">
        <f t="shared" si="2"/>
        <v>38813.604929577465</v>
      </c>
      <c r="I17" s="12" t="s">
        <v>29</v>
      </c>
      <c r="J17" s="12">
        <f t="shared" si="2"/>
        <v>33650</v>
      </c>
    </row>
    <row r="19" spans="1:11" ht="13.5" x14ac:dyDescent="0.15">
      <c r="A19" s="4" t="s">
        <v>22</v>
      </c>
      <c r="K19" s="3" t="s">
        <v>27</v>
      </c>
    </row>
    <row r="20" spans="1:11" ht="37.5" customHeight="1" x14ac:dyDescent="0.15">
      <c r="A20" s="5" t="s">
        <v>13</v>
      </c>
      <c r="B20" s="2" t="s">
        <v>23</v>
      </c>
      <c r="C20" s="18" t="s">
        <v>15</v>
      </c>
      <c r="D20" s="18" t="s">
        <v>16</v>
      </c>
      <c r="E20" s="18" t="s">
        <v>17</v>
      </c>
      <c r="F20" s="18" t="s">
        <v>18</v>
      </c>
      <c r="G20" s="2" t="s">
        <v>19</v>
      </c>
      <c r="H20" s="2" t="s">
        <v>20</v>
      </c>
      <c r="I20" s="2" t="s">
        <v>24</v>
      </c>
      <c r="J20" s="2" t="s">
        <v>25</v>
      </c>
      <c r="K20" s="2" t="s">
        <v>10</v>
      </c>
    </row>
    <row r="21" spans="1:11" ht="18" customHeight="1" x14ac:dyDescent="0.15">
      <c r="A21" s="11" t="s">
        <v>31</v>
      </c>
      <c r="B21" s="16">
        <v>910</v>
      </c>
      <c r="C21" s="1">
        <v>265380287</v>
      </c>
      <c r="D21" s="1">
        <v>250979227</v>
      </c>
      <c r="E21" s="1">
        <f>C21-D21</f>
        <v>14401060</v>
      </c>
      <c r="F21" s="1">
        <v>10435120</v>
      </c>
      <c r="G21" s="17">
        <f t="shared" ref="G21:G24" si="3">B21/F21</f>
        <v>8.7205513688390736E-5</v>
      </c>
      <c r="H21" s="12">
        <f t="shared" ref="H21:H24" si="4">E21*G21</f>
        <v>1255.8518349573362</v>
      </c>
      <c r="I21" s="12" t="s">
        <v>29</v>
      </c>
      <c r="J21" s="12">
        <f>B21</f>
        <v>910</v>
      </c>
      <c r="K21" s="12">
        <v>910</v>
      </c>
    </row>
    <row r="22" spans="1:11" ht="18" customHeight="1" x14ac:dyDescent="0.15">
      <c r="A22" s="11" t="s">
        <v>32</v>
      </c>
      <c r="B22" s="16">
        <v>589</v>
      </c>
      <c r="C22" s="1">
        <v>1138848</v>
      </c>
      <c r="D22" s="1">
        <v>914</v>
      </c>
      <c r="E22" s="1">
        <f t="shared" ref="E22:E24" si="5">C22-D22</f>
        <v>1137934</v>
      </c>
      <c r="F22" s="20">
        <v>1040000</v>
      </c>
      <c r="G22" s="17">
        <f t="shared" si="3"/>
        <v>5.6634615384615382E-4</v>
      </c>
      <c r="H22" s="12">
        <f t="shared" si="4"/>
        <v>644.46454423076921</v>
      </c>
      <c r="I22" s="12" t="s">
        <v>29</v>
      </c>
      <c r="J22" s="12">
        <f t="shared" ref="J22:J25" si="6">B22</f>
        <v>589</v>
      </c>
      <c r="K22" s="12">
        <v>589</v>
      </c>
    </row>
    <row r="23" spans="1:11" ht="18" customHeight="1" x14ac:dyDescent="0.15">
      <c r="A23" s="11" t="s">
        <v>33</v>
      </c>
      <c r="B23" s="16">
        <v>30050</v>
      </c>
      <c r="C23" s="1">
        <v>13120170</v>
      </c>
      <c r="D23" s="1">
        <v>1007562</v>
      </c>
      <c r="E23" s="1">
        <f t="shared" si="5"/>
        <v>12112608</v>
      </c>
      <c r="F23" s="1">
        <v>14410800</v>
      </c>
      <c r="G23" s="17">
        <f t="shared" si="3"/>
        <v>2.0852416243373026E-3</v>
      </c>
      <c r="H23" s="12">
        <f t="shared" si="4"/>
        <v>25257.714380881007</v>
      </c>
      <c r="I23" s="12" t="s">
        <v>29</v>
      </c>
      <c r="J23" s="12">
        <f t="shared" si="6"/>
        <v>30050</v>
      </c>
      <c r="K23" s="12">
        <v>30050</v>
      </c>
    </row>
    <row r="24" spans="1:11" ht="18" customHeight="1" x14ac:dyDescent="0.15">
      <c r="A24" s="15" t="s">
        <v>34</v>
      </c>
      <c r="B24" s="16">
        <v>1627</v>
      </c>
      <c r="C24" s="1">
        <v>23110889</v>
      </c>
      <c r="D24" s="1">
        <v>21967378</v>
      </c>
      <c r="E24" s="1">
        <f t="shared" si="5"/>
        <v>1143511</v>
      </c>
      <c r="F24" s="1">
        <v>981437</v>
      </c>
      <c r="G24" s="17">
        <f t="shared" si="3"/>
        <v>1.6577732447421484E-3</v>
      </c>
      <c r="H24" s="12">
        <f t="shared" si="4"/>
        <v>1895.6819408683389</v>
      </c>
      <c r="I24" s="12" t="s">
        <v>29</v>
      </c>
      <c r="J24" s="12">
        <f t="shared" si="6"/>
        <v>1627</v>
      </c>
      <c r="K24" s="12">
        <v>1627</v>
      </c>
    </row>
    <row r="25" spans="1:11" ht="18" customHeight="1" x14ac:dyDescent="0.15">
      <c r="A25" s="11" t="s">
        <v>35</v>
      </c>
      <c r="B25" s="16">
        <v>400</v>
      </c>
      <c r="C25" s="1">
        <v>24164123000</v>
      </c>
      <c r="D25" s="1">
        <v>23738231000</v>
      </c>
      <c r="E25" s="1">
        <f>C25-D25</f>
        <v>425892000</v>
      </c>
      <c r="F25" s="21">
        <v>16602100</v>
      </c>
      <c r="G25" s="17">
        <f>B25/F25</f>
        <v>2.4093337589822973E-5</v>
      </c>
      <c r="H25" s="12">
        <f>E25*G25</f>
        <v>10261.159732804887</v>
      </c>
      <c r="I25" s="12" t="s">
        <v>29</v>
      </c>
      <c r="J25" s="12">
        <f t="shared" si="6"/>
        <v>400</v>
      </c>
      <c r="K25" s="12">
        <v>400</v>
      </c>
    </row>
    <row r="26" spans="1:11" ht="18" customHeight="1" x14ac:dyDescent="0.15">
      <c r="A26" s="14" t="s">
        <v>11</v>
      </c>
      <c r="B26" s="12">
        <f>SUM(B21:B25)</f>
        <v>33576</v>
      </c>
      <c r="C26" s="19">
        <f t="shared" ref="C26:K26" si="7">SUM(C21:C25)</f>
        <v>24466873194</v>
      </c>
      <c r="D26" s="19">
        <f t="shared" si="7"/>
        <v>24012186081</v>
      </c>
      <c r="E26" s="19">
        <f t="shared" si="7"/>
        <v>454687113</v>
      </c>
      <c r="F26" s="19">
        <f t="shared" si="7"/>
        <v>43469457</v>
      </c>
      <c r="G26" s="13">
        <f>SUM(G21:G25)</f>
        <v>4.4206598742038182E-3</v>
      </c>
      <c r="H26" s="12">
        <f t="shared" si="7"/>
        <v>39314.872433742341</v>
      </c>
      <c r="I26" s="12" t="s">
        <v>29</v>
      </c>
      <c r="J26" s="12">
        <f t="shared" si="7"/>
        <v>33576</v>
      </c>
      <c r="K26" s="12">
        <f t="shared" si="7"/>
        <v>33576</v>
      </c>
    </row>
  </sheetData>
  <phoneticPr fontId="6"/>
  <printOptions horizontalCentered="1"/>
  <pageMargins left="0.39370078740157483" right="0.39370078740157483" top="0.39370078740157483" bottom="0.39370078740157483" header="0.19685039370078741" footer="0.19685039370078741"/>
  <pageSetup paperSize="9" scale="6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K26"/>
  <sheetViews>
    <sheetView tabSelected="1" workbookViewId="0">
      <selection activeCell="B17" sqref="B17"/>
    </sheetView>
  </sheetViews>
  <sheetFormatPr defaultColWidth="8.875" defaultRowHeight="11.25" x14ac:dyDescent="0.15"/>
  <cols>
    <col min="1" max="1" width="56" style="8" bestFit="1" customWidth="1"/>
    <col min="2" max="11" width="15.375" style="8" customWidth="1"/>
    <col min="12" max="16384" width="8.875" style="8"/>
  </cols>
  <sheetData>
    <row r="1" spans="1:10" ht="21" x14ac:dyDescent="0.2">
      <c r="A1" s="10" t="s">
        <v>0</v>
      </c>
    </row>
    <row r="2" spans="1:10" ht="13.5" x14ac:dyDescent="0.15">
      <c r="A2" s="9" t="s">
        <v>1</v>
      </c>
      <c r="H2" s="9" t="s">
        <v>38</v>
      </c>
    </row>
    <row r="3" spans="1:10" ht="13.5" x14ac:dyDescent="0.15">
      <c r="A3" s="9" t="s">
        <v>37</v>
      </c>
    </row>
    <row r="5" spans="1:10" ht="13.5" x14ac:dyDescent="0.15">
      <c r="A5" s="4" t="s">
        <v>2</v>
      </c>
      <c r="H5" s="3" t="s">
        <v>27</v>
      </c>
    </row>
    <row r="6" spans="1:10" ht="37.5" customHeight="1" x14ac:dyDescent="0.15">
      <c r="A6" s="5" t="s">
        <v>3</v>
      </c>
      <c r="B6" s="2" t="s">
        <v>4</v>
      </c>
      <c r="C6" s="2" t="s">
        <v>5</v>
      </c>
      <c r="D6" s="2" t="s">
        <v>6</v>
      </c>
      <c r="E6" s="2" t="s">
        <v>7</v>
      </c>
      <c r="F6" s="2" t="s">
        <v>8</v>
      </c>
      <c r="G6" s="2" t="s">
        <v>9</v>
      </c>
      <c r="H6" s="2" t="s">
        <v>10</v>
      </c>
    </row>
    <row r="7" spans="1:10" ht="18" customHeight="1" x14ac:dyDescent="0.15">
      <c r="A7" s="6"/>
      <c r="B7" s="1" t="s">
        <v>39</v>
      </c>
      <c r="C7" s="1" t="s">
        <v>39</v>
      </c>
      <c r="D7" s="1" t="s">
        <v>39</v>
      </c>
      <c r="E7" s="1" t="s">
        <v>39</v>
      </c>
      <c r="F7" s="1" t="s">
        <v>39</v>
      </c>
      <c r="G7" s="1" t="s">
        <v>39</v>
      </c>
      <c r="H7" s="1" t="s">
        <v>39</v>
      </c>
    </row>
    <row r="8" spans="1:10" ht="18" customHeight="1" x14ac:dyDescent="0.15">
      <c r="A8" s="6"/>
      <c r="B8" s="1" t="s">
        <v>39</v>
      </c>
      <c r="C8" s="1" t="s">
        <v>39</v>
      </c>
      <c r="D8" s="1" t="s">
        <v>39</v>
      </c>
      <c r="E8" s="1" t="s">
        <v>39</v>
      </c>
      <c r="F8" s="1" t="s">
        <v>39</v>
      </c>
      <c r="G8" s="1" t="s">
        <v>39</v>
      </c>
      <c r="H8" s="1" t="s">
        <v>39</v>
      </c>
    </row>
    <row r="9" spans="1:10" ht="18" customHeight="1" x14ac:dyDescent="0.15">
      <c r="A9" s="6"/>
      <c r="B9" s="1" t="s">
        <v>39</v>
      </c>
      <c r="C9" s="1" t="s">
        <v>39</v>
      </c>
      <c r="D9" s="1" t="s">
        <v>39</v>
      </c>
      <c r="E9" s="1" t="s">
        <v>39</v>
      </c>
      <c r="F9" s="1" t="s">
        <v>39</v>
      </c>
      <c r="G9" s="1" t="s">
        <v>39</v>
      </c>
      <c r="H9" s="1" t="s">
        <v>39</v>
      </c>
    </row>
    <row r="10" spans="1:10" ht="18" customHeight="1" x14ac:dyDescent="0.15">
      <c r="A10" s="7" t="s">
        <v>11</v>
      </c>
      <c r="B10" s="1" t="s">
        <v>39</v>
      </c>
      <c r="C10" s="1" t="s">
        <v>39</v>
      </c>
      <c r="D10" s="1" t="s">
        <v>39</v>
      </c>
      <c r="E10" s="1" t="s">
        <v>39</v>
      </c>
      <c r="F10" s="1" t="s">
        <v>39</v>
      </c>
      <c r="G10" s="1" t="s">
        <v>39</v>
      </c>
      <c r="H10" s="1" t="s">
        <v>39</v>
      </c>
    </row>
    <row r="12" spans="1:10" ht="13.5" x14ac:dyDescent="0.15">
      <c r="A12" s="4" t="s">
        <v>12</v>
      </c>
      <c r="J12" s="3" t="s">
        <v>27</v>
      </c>
    </row>
    <row r="13" spans="1:10" ht="37.5" customHeight="1" x14ac:dyDescent="0.15">
      <c r="A13" s="5" t="s">
        <v>13</v>
      </c>
      <c r="B13" s="2" t="s">
        <v>14</v>
      </c>
      <c r="C13" s="2" t="s">
        <v>15</v>
      </c>
      <c r="D13" s="2" t="s">
        <v>16</v>
      </c>
      <c r="E13" s="2" t="s">
        <v>17</v>
      </c>
      <c r="F13" s="2" t="s">
        <v>18</v>
      </c>
      <c r="G13" s="2" t="s">
        <v>19</v>
      </c>
      <c r="H13" s="2" t="s">
        <v>20</v>
      </c>
      <c r="I13" s="2" t="s">
        <v>21</v>
      </c>
      <c r="J13" s="2" t="s">
        <v>10</v>
      </c>
    </row>
    <row r="14" spans="1:10" ht="18" customHeight="1" x14ac:dyDescent="0.15">
      <c r="A14" s="11" t="s">
        <v>28</v>
      </c>
      <c r="B14" s="12">
        <v>32650</v>
      </c>
      <c r="C14" s="1">
        <f>'投資及び出資金の明細（一般会計等）'!C14</f>
        <v>70026</v>
      </c>
      <c r="D14" s="1">
        <f>'投資及び出資金の明細（一般会計等）'!D14</f>
        <v>51743</v>
      </c>
      <c r="E14" s="1">
        <f t="shared" ref="E14:E15" si="0">C14-D14</f>
        <v>18283</v>
      </c>
      <c r="F14" s="1">
        <f>'投資及び出資金の明細（一般会計等）'!F14</f>
        <v>71000</v>
      </c>
      <c r="G14" s="13">
        <f t="shared" ref="G14:G15" si="1">B14/F14</f>
        <v>0.45985915492957746</v>
      </c>
      <c r="H14" s="12">
        <f>E14*G14</f>
        <v>8407.6049295774646</v>
      </c>
      <c r="I14" s="12" t="s">
        <v>29</v>
      </c>
      <c r="J14" s="12">
        <v>32650</v>
      </c>
    </row>
    <row r="15" spans="1:10" ht="18" customHeight="1" x14ac:dyDescent="0.15">
      <c r="A15" s="11" t="s">
        <v>30</v>
      </c>
      <c r="B15" s="12">
        <v>1000</v>
      </c>
      <c r="C15" s="1">
        <f>'投資及び出資金の明細（一般会計等）'!C15</f>
        <v>77265</v>
      </c>
      <c r="D15" s="1">
        <f>'投資及び出資金の明細（一般会計等）'!D15</f>
        <v>46859</v>
      </c>
      <c r="E15" s="1">
        <f t="shared" si="0"/>
        <v>30406</v>
      </c>
      <c r="F15" s="1">
        <f>'投資及び出資金の明細（一般会計等）'!F15</f>
        <v>1000</v>
      </c>
      <c r="G15" s="13">
        <f t="shared" si="1"/>
        <v>1</v>
      </c>
      <c r="H15" s="12">
        <f>E15*G15</f>
        <v>30406</v>
      </c>
      <c r="I15" s="12" t="s">
        <v>29</v>
      </c>
      <c r="J15" s="12">
        <v>1000</v>
      </c>
    </row>
    <row r="16" spans="1:10" ht="18" customHeight="1" x14ac:dyDescent="0.15">
      <c r="A16" s="11" t="s">
        <v>29</v>
      </c>
      <c r="B16" s="12" t="s">
        <v>29</v>
      </c>
      <c r="C16" s="12" t="s">
        <v>29</v>
      </c>
      <c r="D16" s="12" t="s">
        <v>29</v>
      </c>
      <c r="E16" s="12" t="s">
        <v>29</v>
      </c>
      <c r="F16" s="12" t="s">
        <v>29</v>
      </c>
      <c r="G16" s="12" t="s">
        <v>29</v>
      </c>
      <c r="H16" s="12" t="s">
        <v>29</v>
      </c>
      <c r="I16" s="12" t="s">
        <v>29</v>
      </c>
      <c r="J16" s="12" t="s">
        <v>29</v>
      </c>
    </row>
    <row r="17" spans="1:11" ht="18" customHeight="1" x14ac:dyDescent="0.15">
      <c r="A17" s="14" t="s">
        <v>11</v>
      </c>
      <c r="B17" s="12">
        <f>SUM(B14:B16)</f>
        <v>33650</v>
      </c>
      <c r="C17" s="12">
        <f t="shared" ref="C17:J17" si="2">SUM(C14:C16)</f>
        <v>147291</v>
      </c>
      <c r="D17" s="12">
        <f t="shared" si="2"/>
        <v>98602</v>
      </c>
      <c r="E17" s="12">
        <f t="shared" si="2"/>
        <v>48689</v>
      </c>
      <c r="F17" s="12">
        <f t="shared" si="2"/>
        <v>72000</v>
      </c>
      <c r="G17" s="12">
        <f t="shared" si="2"/>
        <v>1.4598591549295774</v>
      </c>
      <c r="H17" s="12">
        <f t="shared" si="2"/>
        <v>38813.604929577465</v>
      </c>
      <c r="I17" s="12" t="s">
        <v>29</v>
      </c>
      <c r="J17" s="12">
        <f t="shared" si="2"/>
        <v>33650</v>
      </c>
    </row>
    <row r="19" spans="1:11" ht="13.5" x14ac:dyDescent="0.15">
      <c r="A19" s="4" t="s">
        <v>22</v>
      </c>
      <c r="K19" s="3" t="s">
        <v>27</v>
      </c>
    </row>
    <row r="20" spans="1:11" ht="37.5" customHeight="1" x14ac:dyDescent="0.15">
      <c r="A20" s="5" t="s">
        <v>13</v>
      </c>
      <c r="B20" s="2" t="s">
        <v>23</v>
      </c>
      <c r="C20" s="18" t="s">
        <v>15</v>
      </c>
      <c r="D20" s="18" t="s">
        <v>16</v>
      </c>
      <c r="E20" s="18" t="s">
        <v>17</v>
      </c>
      <c r="F20" s="18" t="s">
        <v>18</v>
      </c>
      <c r="G20" s="2" t="s">
        <v>19</v>
      </c>
      <c r="H20" s="2" t="s">
        <v>20</v>
      </c>
      <c r="I20" s="2" t="s">
        <v>24</v>
      </c>
      <c r="J20" s="2" t="s">
        <v>25</v>
      </c>
      <c r="K20" s="2" t="s">
        <v>10</v>
      </c>
    </row>
    <row r="21" spans="1:11" ht="18" customHeight="1" x14ac:dyDescent="0.15">
      <c r="A21" s="11" t="s">
        <v>31</v>
      </c>
      <c r="B21" s="16">
        <v>910</v>
      </c>
      <c r="C21" s="1">
        <v>265380287</v>
      </c>
      <c r="D21" s="1">
        <v>250979227</v>
      </c>
      <c r="E21" s="1">
        <f t="shared" ref="E21:E24" si="3">C21-D21</f>
        <v>14401060</v>
      </c>
      <c r="F21" s="1">
        <v>10435120</v>
      </c>
      <c r="G21" s="17">
        <f t="shared" ref="G21:G24" si="4">B21/F21</f>
        <v>8.7205513688390736E-5</v>
      </c>
      <c r="H21" s="12">
        <f t="shared" ref="H21:H24" si="5">E21*G21</f>
        <v>1255.8518349573362</v>
      </c>
      <c r="I21" s="12" t="s">
        <v>29</v>
      </c>
      <c r="J21" s="12">
        <f>B21</f>
        <v>910</v>
      </c>
      <c r="K21" s="12">
        <v>910</v>
      </c>
    </row>
    <row r="22" spans="1:11" ht="18" customHeight="1" x14ac:dyDescent="0.15">
      <c r="A22" s="11" t="s">
        <v>32</v>
      </c>
      <c r="B22" s="16">
        <v>589</v>
      </c>
      <c r="C22" s="1">
        <v>1138848</v>
      </c>
      <c r="D22" s="1">
        <v>914</v>
      </c>
      <c r="E22" s="1">
        <f t="shared" si="3"/>
        <v>1137934</v>
      </c>
      <c r="F22" s="20">
        <v>1040000</v>
      </c>
      <c r="G22" s="17">
        <f t="shared" si="4"/>
        <v>5.6634615384615382E-4</v>
      </c>
      <c r="H22" s="12">
        <f t="shared" si="5"/>
        <v>644.46454423076921</v>
      </c>
      <c r="I22" s="12" t="s">
        <v>29</v>
      </c>
      <c r="J22" s="12">
        <f t="shared" ref="J22:J26" si="6">B22</f>
        <v>589</v>
      </c>
      <c r="K22" s="12">
        <v>589</v>
      </c>
    </row>
    <row r="23" spans="1:11" ht="18" customHeight="1" x14ac:dyDescent="0.15">
      <c r="A23" s="11" t="s">
        <v>33</v>
      </c>
      <c r="B23" s="16">
        <v>30050</v>
      </c>
      <c r="C23" s="1">
        <v>13120170</v>
      </c>
      <c r="D23" s="1">
        <v>1007562</v>
      </c>
      <c r="E23" s="1">
        <f t="shared" si="3"/>
        <v>12112608</v>
      </c>
      <c r="F23" s="1">
        <v>14410800</v>
      </c>
      <c r="G23" s="17">
        <f t="shared" si="4"/>
        <v>2.0852416243373026E-3</v>
      </c>
      <c r="H23" s="12">
        <f t="shared" si="5"/>
        <v>25257.714380881007</v>
      </c>
      <c r="I23" s="12" t="s">
        <v>29</v>
      </c>
      <c r="J23" s="12">
        <f t="shared" si="6"/>
        <v>30050</v>
      </c>
      <c r="K23" s="12">
        <v>30050</v>
      </c>
    </row>
    <row r="24" spans="1:11" ht="18" customHeight="1" x14ac:dyDescent="0.15">
      <c r="A24" s="15" t="s">
        <v>34</v>
      </c>
      <c r="B24" s="16">
        <v>1627</v>
      </c>
      <c r="C24" s="1">
        <v>23110889</v>
      </c>
      <c r="D24" s="1">
        <v>21967378</v>
      </c>
      <c r="E24" s="1">
        <f t="shared" si="3"/>
        <v>1143511</v>
      </c>
      <c r="F24" s="1">
        <v>981437</v>
      </c>
      <c r="G24" s="17">
        <f t="shared" si="4"/>
        <v>1.6577732447421484E-3</v>
      </c>
      <c r="H24" s="12">
        <f t="shared" si="5"/>
        <v>1895.6819408683389</v>
      </c>
      <c r="I24" s="12" t="s">
        <v>29</v>
      </c>
      <c r="J24" s="12">
        <f t="shared" si="6"/>
        <v>1627</v>
      </c>
      <c r="K24" s="12">
        <v>1627</v>
      </c>
    </row>
    <row r="25" spans="1:11" ht="18" customHeight="1" x14ac:dyDescent="0.15">
      <c r="A25" s="11" t="s">
        <v>35</v>
      </c>
      <c r="B25" s="16">
        <v>400</v>
      </c>
      <c r="C25" s="1">
        <v>24164123000</v>
      </c>
      <c r="D25" s="1">
        <v>23738231000</v>
      </c>
      <c r="E25" s="1">
        <f>C25-D25</f>
        <v>425892000</v>
      </c>
      <c r="F25" s="21">
        <v>16602100</v>
      </c>
      <c r="G25" s="17">
        <f>B25/F25</f>
        <v>2.4093337589822973E-5</v>
      </c>
      <c r="H25" s="12">
        <f>E25*G25</f>
        <v>10261.159732804887</v>
      </c>
      <c r="I25" s="12" t="s">
        <v>29</v>
      </c>
      <c r="J25" s="12">
        <f t="shared" si="6"/>
        <v>400</v>
      </c>
      <c r="K25" s="12">
        <v>400</v>
      </c>
    </row>
    <row r="26" spans="1:11" ht="18" customHeight="1" x14ac:dyDescent="0.15">
      <c r="A26" s="14" t="s">
        <v>11</v>
      </c>
      <c r="B26" s="16">
        <f>SUM(B21:B25)</f>
        <v>33576</v>
      </c>
      <c r="C26" s="1">
        <f t="shared" ref="C26:K26" si="7">SUM(C21:C25)</f>
        <v>24466873194</v>
      </c>
      <c r="D26" s="1">
        <f t="shared" si="7"/>
        <v>24012186081</v>
      </c>
      <c r="E26" s="1">
        <f t="shared" si="7"/>
        <v>454687113</v>
      </c>
      <c r="F26" s="1">
        <f t="shared" si="7"/>
        <v>43469457</v>
      </c>
      <c r="G26" s="17">
        <f t="shared" si="7"/>
        <v>4.4206598742038182E-3</v>
      </c>
      <c r="H26" s="12">
        <f t="shared" si="7"/>
        <v>39314.872433742341</v>
      </c>
      <c r="I26" s="12" t="s">
        <v>29</v>
      </c>
      <c r="J26" s="12">
        <f t="shared" si="6"/>
        <v>33576</v>
      </c>
      <c r="K26" s="12">
        <f t="shared" si="7"/>
        <v>33576</v>
      </c>
    </row>
  </sheetData>
  <phoneticPr fontId="6"/>
  <printOptions horizontalCentered="1"/>
  <pageMargins left="0.39370078740157483" right="0.39370078740157483" top="0.39370078740157483" bottom="0.39370078740157483" header="0.19685039370078741" footer="0.19685039370078741"/>
  <pageSetup paperSize="9" scale="6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投資及び出資金の明細（一般会計等）</vt:lpstr>
      <vt:lpstr>投資及び出資金の明細（全体会計）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ＴＭＳ コネクト</cp:lastModifiedBy>
  <cp:lastPrinted>2025-03-26T02:54:59Z</cp:lastPrinted>
  <dcterms:modified xsi:type="dcterms:W3CDTF">2025-03-26T02:55:03Z</dcterms:modified>
</cp:coreProperties>
</file>